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iza cash flow proiectat" sheetId="1" r:id="rId4"/>
  </sheets>
  <definedNames/>
  <calcPr/>
  <extLst>
    <ext uri="GoogleSheetsCustomDataVersion1">
      <go:sheetsCustomData xmlns:go="http://customooxmlschemas.google.com/" r:id="rId5" roundtripDataSignature="AMtx7mjViKfoHcRFfMpCKSXlSZWxvVdjNw=="/>
    </ext>
  </extLst>
</workbook>
</file>

<file path=xl/sharedStrings.xml><?xml version="1.0" encoding="utf-8"?>
<sst xmlns="http://schemas.openxmlformats.org/spreadsheetml/2006/main" count="15" uniqueCount="15">
  <si>
    <t>Instrucțiuni</t>
  </si>
  <si>
    <t>Reține că numerele evidențiate sunt utilizate drept exemplu și ar trebui înlocuite cu datele financiare ale întreprinderii tale.</t>
  </si>
  <si>
    <t>*Moneda națională Lei moldovenești (MDL)</t>
  </si>
  <si>
    <t>Tabel: Analiza fluxului de numerar prognozat</t>
  </si>
  <si>
    <t>Analiza fluxului de numerar proiectat</t>
  </si>
  <si>
    <t>MDL</t>
  </si>
  <si>
    <t>EBITDA *</t>
  </si>
  <si>
    <t>Cheltuieli de capital</t>
  </si>
  <si>
    <t>Mișcările capitalului circulant</t>
  </si>
  <si>
    <t>Flux de numerar disponibil</t>
  </si>
  <si>
    <t>Legendă:</t>
  </si>
  <si>
    <t>A = Actual</t>
  </si>
  <si>
    <t>P = Planificat</t>
  </si>
  <si>
    <t>F = Prognozat</t>
  </si>
  <si>
    <t>* EBITDA = Câștiguri înainte de dobânzi, taxe, depreciere și amortizare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</si>
</sst>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#,##0_);\(#,##0\);\-_)"/>
  </numFmts>
  <fonts count="11">
    <font>
      <sz val="11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9.0"/>
      <name val="Arial"/>
    </font>
    <font>
      <i/>
      <sz val="8.0"/>
      <name val="Arial"/>
    </font>
    <font>
      <i/>
      <sz val="8.0"/>
      <color theme="1"/>
      <name val="Arial"/>
    </font>
    <font>
      <b/>
      <sz val="12.0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sz val="8.0"/>
      <color theme="1"/>
      <name val="Arial"/>
    </font>
    <font>
      <i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">
    <border/>
    <border>
      <left/>
      <right/>
      <top style="thin">
        <color rgb="FF1F3864"/>
      </top>
      <bottom style="thin">
        <color rgb="FF1F3864"/>
      </bottom>
    </border>
    <border>
      <left/>
      <right style="thin">
        <color rgb="FF1F3864"/>
      </right>
      <top style="thin">
        <color rgb="FF1F3864"/>
      </top>
      <bottom style="thin">
        <color rgb="FF1F3864"/>
      </bottom>
    </border>
    <border>
      <left/>
      <right/>
      <top/>
      <bottom style="thin">
        <color rgb="FF1F3864"/>
      </bottom>
    </border>
    <border>
      <left/>
      <right style="thin">
        <color rgb="FF1F3864"/>
      </right>
      <top/>
      <bottom style="thin">
        <color rgb="FF1F3864"/>
      </bottom>
    </border>
    <border>
      <left style="thin">
        <color rgb="FF9999FF"/>
      </left>
      <right/>
      <top/>
      <bottom/>
    </border>
    <border>
      <left/>
      <right/>
      <top/>
      <bottom/>
    </border>
    <border>
      <left/>
      <right style="thin">
        <color rgb="FF9999FF"/>
      </right>
      <top/>
      <bottom/>
    </border>
    <border>
      <left/>
      <right/>
      <top style="thin">
        <color rgb="FF1F3864"/>
      </top>
      <bottom style="medium">
        <color rgb="FF1F3864"/>
      </bottom>
    </border>
    <border>
      <left/>
      <right style="thin">
        <color rgb="FF1F3864"/>
      </right>
      <top style="thin">
        <color rgb="FF1F3864"/>
      </top>
      <bottom style="medium">
        <color rgb="FF1F3864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5" numFmtId="164" xfId="0" applyFont="1" applyNumberFormat="1"/>
    <xf borderId="0" fillId="0" fontId="6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1" fillId="2" fontId="7" numFmtId="0" xfId="0" applyAlignment="1" applyBorder="1" applyFill="1" applyFont="1">
      <alignment horizontal="left" vertical="center"/>
    </xf>
    <xf borderId="2" fillId="2" fontId="7" numFmtId="0" xfId="0" applyAlignment="1" applyBorder="1" applyFont="1">
      <alignment horizontal="left" vertical="center"/>
    </xf>
    <xf quotePrefix="1" borderId="3" fillId="3" fontId="8" numFmtId="0" xfId="0" applyAlignment="1" applyBorder="1" applyFill="1" applyFont="1">
      <alignment horizontal="left"/>
    </xf>
    <xf borderId="3" fillId="3" fontId="8" numFmtId="0" xfId="0" applyAlignment="1" applyBorder="1" applyFont="1">
      <alignment horizontal="right"/>
    </xf>
    <xf borderId="4" fillId="3" fontId="8" numFmtId="0" xfId="0" applyAlignment="1" applyBorder="1" applyFont="1">
      <alignment horizontal="right"/>
    </xf>
    <xf borderId="5" fillId="3" fontId="9" numFmtId="0" xfId="0" applyAlignment="1" applyBorder="1" applyFont="1">
      <alignment horizontal="left" vertical="center"/>
    </xf>
    <xf borderId="6" fillId="4" fontId="9" numFmtId="165" xfId="0" applyAlignment="1" applyBorder="1" applyFill="1" applyFont="1" applyNumberFormat="1">
      <alignment horizontal="right" vertical="center"/>
    </xf>
    <xf borderId="7" fillId="4" fontId="9" numFmtId="165" xfId="0" applyAlignment="1" applyBorder="1" applyFont="1" applyNumberFormat="1">
      <alignment horizontal="right" vertical="center"/>
    </xf>
    <xf borderId="8" fillId="3" fontId="8" numFmtId="165" xfId="0" applyAlignment="1" applyBorder="1" applyFont="1" applyNumberFormat="1">
      <alignment horizontal="left" vertical="center"/>
    </xf>
    <xf borderId="8" fillId="3" fontId="8" numFmtId="165" xfId="0" applyAlignment="1" applyBorder="1" applyFont="1" applyNumberFormat="1">
      <alignment horizontal="right" vertical="center"/>
    </xf>
    <xf borderId="9" fillId="3" fontId="8" numFmtId="165" xfId="0" applyAlignment="1" applyBorder="1" applyFont="1" applyNumberFormat="1">
      <alignment horizontal="right" vertical="center"/>
    </xf>
    <xf borderId="5" fillId="3" fontId="5" numFmtId="0" xfId="0" applyAlignment="1" applyBorder="1" applyFont="1">
      <alignment horizontal="left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696647919010196"/>
          <c:y val="0.06559803213004177"/>
          <c:w val="0.6089616560246158"/>
          <c:h val="0.5991448894975084"/>
        </c:manualLayout>
      </c:layout>
      <c:barChart>
        <c:barDir val="col"/>
        <c:grouping val="stacked"/>
        <c:ser>
          <c:idx val="0"/>
          <c:order val="0"/>
          <c:tx>
            <c:v>EBITDA *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'Analiza cash flow proiectat'!$B$8:$G$8</c:f>
            </c:strRef>
          </c:cat>
          <c:val>
            <c:numRef>
              <c:f>'Analiza cash flow proiectat'!$B$9:$G$9</c:f>
              <c:numCache/>
            </c:numRef>
          </c:val>
        </c:ser>
        <c:ser>
          <c:idx val="1"/>
          <c:order val="1"/>
          <c:tx>
            <c:v>Cheltuieli de capital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'Analiza cash flow proiectat'!$B$8:$G$8</c:f>
            </c:strRef>
          </c:cat>
          <c:val>
            <c:numRef>
              <c:f>'Analiza cash flow proiectat'!$B$10:$G$10</c:f>
              <c:numCache/>
            </c:numRef>
          </c:val>
        </c:ser>
        <c:ser>
          <c:idx val="2"/>
          <c:order val="2"/>
          <c:tx>
            <c:v>Mișcările capitalului circulant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'Analiza cash flow proiectat'!$B$8:$G$8</c:f>
            </c:strRef>
          </c:cat>
          <c:val>
            <c:numRef>
              <c:f>'Analiza cash flow proiectat'!$B$11:$G$11</c:f>
              <c:numCache/>
            </c:numRef>
          </c:val>
        </c:ser>
        <c:overlap val="100"/>
        <c:axId val="723946361"/>
        <c:axId val="349865177"/>
      </c:barChart>
      <c:lineChart>
        <c:varyColors val="0"/>
        <c:ser>
          <c:idx val="3"/>
          <c:order val="3"/>
          <c:tx>
            <c:v>Flux de numerar disponibil</c:v>
          </c:tx>
          <c:spPr>
            <a:ln cmpd="sng">
              <a:solidFill>
                <a:srgbClr val="FFC000"/>
              </a:solidFill>
            </a:ln>
          </c:spPr>
          <c:marker>
            <c:symbol val="circle"/>
            <c:size val="3"/>
            <c:spPr>
              <a:solidFill>
                <a:srgbClr val="FFC000"/>
              </a:solidFill>
              <a:ln cmpd="sng">
                <a:solidFill>
                  <a:srgbClr val="FFC00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7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'Analiza cash flow proiectat'!$B$8:$G$8</c:f>
            </c:strRef>
          </c:cat>
          <c:val>
            <c:numRef>
              <c:f>'Analiza cash flow proiectat'!$B$12:$G$12</c:f>
              <c:numCache/>
            </c:numRef>
          </c:val>
          <c:smooth val="0"/>
        </c:ser>
        <c:axId val="723946361"/>
        <c:axId val="349865177"/>
      </c:lineChart>
      <c:catAx>
        <c:axId val="7239463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349865177"/>
      </c:catAx>
      <c:valAx>
        <c:axId val="34986517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MDL</a:t>
                </a:r>
              </a:p>
            </c:rich>
          </c:tx>
          <c:layout>
            <c:manualLayout>
              <c:xMode val="edge"/>
              <c:yMode val="edge"/>
              <c:x val="0.025714285714285714"/>
              <c:y val="0.32471367215461866"/>
            </c:manualLayout>
          </c:layout>
          <c:overlay val="0"/>
        </c:title>
        <c:numFmt formatCode="#,##0;\(#,##0\);\-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723946361"/>
        <c:majorUnit val="200.0"/>
      </c:valAx>
    </c:plotArea>
    <c:legend>
      <c:legendPos val="b"/>
      <c:layout>
        <c:manualLayout>
          <c:xMode val="edge"/>
          <c:yMode val="edge"/>
          <c:x val="0.0848176194111867"/>
          <c:y val="0.8054996597647517"/>
        </c:manualLayout>
      </c:layout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266700</xdr:colOff>
      <xdr:row>3</xdr:row>
      <xdr:rowOff>171450</xdr:rowOff>
    </xdr:from>
    <xdr:ext cx="4962525" cy="2952750"/>
    <xdr:graphicFrame>
      <xdr:nvGraphicFramePr>
        <xdr:cNvPr id="74363630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38"/>
    <col customWidth="1" min="2" max="7" width="7.13"/>
    <col customWidth="1" min="8" max="26" width="7.63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 t="s">
        <v>4</v>
      </c>
      <c r="B7" s="8"/>
      <c r="C7" s="8"/>
      <c r="D7" s="8"/>
      <c r="E7" s="8"/>
      <c r="F7" s="8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5</v>
      </c>
      <c r="B8" s="11" t="str">
        <f>CONCATENATE(YEAR(TODAY())-2,"A")</f>
        <v>2019A</v>
      </c>
      <c r="C8" s="11" t="str">
        <f>CONCATENATE(YEAR(TODAY())-1,"A")</f>
        <v>2020A</v>
      </c>
      <c r="D8" s="11" t="str">
        <f>CONCATENATE(YEAR(TODAY()),"P")</f>
        <v>2021P</v>
      </c>
      <c r="E8" s="11" t="str">
        <f>CONCATENATE(YEAR(TODAY())+1,"F")</f>
        <v>2022F</v>
      </c>
      <c r="F8" s="11" t="str">
        <f>CONCATENATE(YEAR(TODAY())+2,"F")</f>
        <v>2023F</v>
      </c>
      <c r="G8" s="12" t="str">
        <f>CONCATENATE(YEAR(TODAY())+3,"F")</f>
        <v>2024F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3" t="s">
        <v>6</v>
      </c>
      <c r="B9" s="14">
        <v>527.5</v>
      </c>
      <c r="C9" s="14">
        <v>487.9748</v>
      </c>
      <c r="D9" s="14">
        <v>562.409</v>
      </c>
      <c r="E9" s="14">
        <v>671.2</v>
      </c>
      <c r="F9" s="14">
        <v>785.6</v>
      </c>
      <c r="G9" s="15">
        <v>881.154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3" t="s">
        <v>7</v>
      </c>
      <c r="B10" s="14">
        <v>-122.6</v>
      </c>
      <c r="C10" s="14">
        <v>-196.16400000000002</v>
      </c>
      <c r="D10" s="14">
        <v>-185.90699999999998</v>
      </c>
      <c r="E10" s="14">
        <v>-151.4</v>
      </c>
      <c r="F10" s="14">
        <v>-147.8</v>
      </c>
      <c r="G10" s="15">
        <v>-136.89700000000002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3" t="s">
        <v>8</v>
      </c>
      <c r="B11" s="14">
        <v>-128.4</v>
      </c>
      <c r="C11" s="14">
        <v>14.323</v>
      </c>
      <c r="D11" s="14">
        <v>-19.828</v>
      </c>
      <c r="E11" s="14">
        <v>-47.4</v>
      </c>
      <c r="F11" s="14">
        <v>-51.2</v>
      </c>
      <c r="G11" s="15">
        <v>-42.381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 t="s">
        <v>9</v>
      </c>
      <c r="B12" s="17">
        <f t="shared" ref="B12:G12" si="1">SUM(B9:B11)</f>
        <v>276.5</v>
      </c>
      <c r="C12" s="17">
        <f t="shared" si="1"/>
        <v>306.1338</v>
      </c>
      <c r="D12" s="17">
        <f t="shared" si="1"/>
        <v>356.674</v>
      </c>
      <c r="E12" s="17">
        <f t="shared" si="1"/>
        <v>472.4</v>
      </c>
      <c r="F12" s="17">
        <f t="shared" si="1"/>
        <v>586.6</v>
      </c>
      <c r="G12" s="18">
        <f t="shared" si="1"/>
        <v>701.876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 t="s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customHeight="1">
      <c r="A22" s="19" t="s">
        <v>14</v>
      </c>
      <c r="B22" s="2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2021-01-31T14:13:10Z</dcterms:created>
</cp:coreProperties>
</file>